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105" yWindow="-105" windowWidth="23250" windowHeight="12570" tabRatio="500" firstSheet="1" activeTab="2"/>
  </bookViews>
  <sheets>
    <sheet name="3yr_budget" sheetId="1" r:id="rId1"/>
    <sheet name="23-24 To present" sheetId="2" r:id="rId2"/>
    <sheet name=" 2024-25" sheetId="3" r:id="rId3"/>
  </sheets>
  <calcPr calcId="1456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3" l="1"/>
  <c r="F5" i="3"/>
  <c r="C33" i="3"/>
  <c r="C43" i="3"/>
  <c r="D25" i="3"/>
  <c r="D9" i="3"/>
  <c r="D24" i="3"/>
  <c r="D29" i="3"/>
  <c r="F20" i="3"/>
  <c r="F14" i="3"/>
  <c r="D8" i="3"/>
  <c r="D7" i="3"/>
  <c r="D4" i="3"/>
  <c r="C42" i="3"/>
  <c r="D6" i="3"/>
  <c r="E4" i="2"/>
  <c r="E5" i="2"/>
  <c r="E6" i="2"/>
  <c r="E11" i="2"/>
  <c r="E14" i="2"/>
  <c r="D15" i="2"/>
  <c r="E15" i="2"/>
  <c r="E33" i="2"/>
  <c r="B33" i="3"/>
  <c r="F4" i="2"/>
  <c r="F5" i="2"/>
  <c r="F6" i="2"/>
  <c r="F11" i="2"/>
  <c r="F14" i="2"/>
  <c r="F15" i="2"/>
  <c r="F33" i="2"/>
  <c r="D33" i="2"/>
  <c r="C33" i="2"/>
  <c r="B33" i="2"/>
  <c r="D43" i="1"/>
  <c r="B46" i="1"/>
  <c r="F3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F37" i="1"/>
  <c r="D37" i="1"/>
  <c r="C37" i="1"/>
  <c r="B37" i="1"/>
  <c r="E37" i="1"/>
</calcChain>
</file>

<file path=xl/sharedStrings.xml><?xml version="1.0" encoding="utf-8"?>
<sst xmlns="http://schemas.openxmlformats.org/spreadsheetml/2006/main" count="169" uniqueCount="91">
  <si>
    <t xml:space="preserve">Bredenbury Group Parish Council </t>
  </si>
  <si>
    <t>2022-23</t>
  </si>
  <si>
    <t>2023-24</t>
  </si>
  <si>
    <t>2024-25</t>
  </si>
  <si>
    <t>2025-26</t>
  </si>
  <si>
    <t>PAYMENTS</t>
  </si>
  <si>
    <t>Agreed</t>
  </si>
  <si>
    <t>Exp to date</t>
  </si>
  <si>
    <t>FWG 071122</t>
  </si>
  <si>
    <t>Draft Budget</t>
  </si>
  <si>
    <t>Deployment of SIDS</t>
  </si>
  <si>
    <t>Clerk's Net Salary</t>
  </si>
  <si>
    <t>HMRC Tax on Salary</t>
  </si>
  <si>
    <t>Autela Payroll</t>
  </si>
  <si>
    <t>Clerk's expenses/mileage</t>
  </si>
  <si>
    <t>Cllrs mileage/parking expenses</t>
  </si>
  <si>
    <t>Donations</t>
  </si>
  <si>
    <t>Rent for Meeting Room</t>
  </si>
  <si>
    <t>Insurance</t>
  </si>
  <si>
    <t>HALC/NALC Membership &amp; Subs</t>
  </si>
  <si>
    <t>Data Protection</t>
  </si>
  <si>
    <t>Internal Audit fees</t>
  </si>
  <si>
    <t>External Audit Fees</t>
  </si>
  <si>
    <t>Training HALC Cllr</t>
  </si>
  <si>
    <t>Website Training/support Eyelid</t>
  </si>
  <si>
    <t>Domain name</t>
  </si>
  <si>
    <t>Web hosting (HALC)</t>
  </si>
  <si>
    <t xml:space="preserve">Parish on Line (GeoXphere) </t>
  </si>
  <si>
    <t>IT</t>
  </si>
  <si>
    <t>Election expenses</t>
  </si>
  <si>
    <t>Footpath repairs/maintenance</t>
  </si>
  <si>
    <t>Road signs</t>
  </si>
  <si>
    <t>TRO</t>
  </si>
  <si>
    <t>Contingency</t>
  </si>
  <si>
    <t>Office sundries/postage</t>
  </si>
  <si>
    <t>Noticeboards</t>
  </si>
  <si>
    <t>Village Gates</t>
  </si>
  <si>
    <t>Grit Bins</t>
  </si>
  <si>
    <t>SLCC Subs</t>
  </si>
  <si>
    <t>Lengthsman</t>
  </si>
  <si>
    <t>GoToMeeting</t>
  </si>
  <si>
    <t>Smartwater</t>
  </si>
  <si>
    <t>Traffic Management Group</t>
  </si>
  <si>
    <t>Consultant</t>
  </si>
  <si>
    <t>Total</t>
  </si>
  <si>
    <t>Items to be paid before year end 2022-23</t>
  </si>
  <si>
    <t>Salary to year end</t>
  </si>
  <si>
    <t>Website support</t>
  </si>
  <si>
    <t>SLCC subs</t>
  </si>
  <si>
    <t>Lengthsman (estimate)</t>
  </si>
  <si>
    <t>HALC Web hosting</t>
  </si>
  <si>
    <t>HALC/NALC</t>
  </si>
  <si>
    <t>2026-27</t>
  </si>
  <si>
    <t xml:space="preserve">Draft Budget </t>
  </si>
  <si>
    <t>Great Collaboration</t>
  </si>
  <si>
    <t>NDP Consultant</t>
  </si>
  <si>
    <t>Agreed Budget 29.11.23</t>
  </si>
  <si>
    <t>Expenditure</t>
  </si>
  <si>
    <t>Forecast exp to Y/E</t>
  </si>
  <si>
    <t>Variance from Budget</t>
  </si>
  <si>
    <t>Notes</t>
  </si>
  <si>
    <t>Received from:</t>
  </si>
  <si>
    <t>Amount</t>
  </si>
  <si>
    <t>Date</t>
  </si>
  <si>
    <t>Herefordshire Council</t>
  </si>
  <si>
    <t>Precept 1st payment</t>
  </si>
  <si>
    <t>Income 2024-2025</t>
  </si>
  <si>
    <t>17.04.24</t>
  </si>
  <si>
    <t>29.04.24</t>
  </si>
  <si>
    <t>JACs Village Gates</t>
  </si>
  <si>
    <t xml:space="preserve">Expenditure From Reserves </t>
  </si>
  <si>
    <t>30.04.24</t>
  </si>
  <si>
    <t>Donation Village Hall</t>
  </si>
  <si>
    <t>Full Year 24/25</t>
  </si>
  <si>
    <t>Total Expenditure</t>
  </si>
  <si>
    <t>Envelopes</t>
  </si>
  <si>
    <t>Village Hall</t>
  </si>
  <si>
    <t>AG01/AG02</t>
  </si>
  <si>
    <t>23/24 Q4 EOY 23/24 01.04/31.07</t>
  </si>
  <si>
    <t>HMRC</t>
  </si>
  <si>
    <t>VAT Reclaim</t>
  </si>
  <si>
    <t>14.06.24</t>
  </si>
  <si>
    <t>Plough Lane x 2/HALC</t>
  </si>
  <si>
    <t>NatWest/HALC</t>
  </si>
  <si>
    <t>A,M,J,J,A</t>
  </si>
  <si>
    <t>Bredenbury Group Parish Council 2024-25 August 2024</t>
  </si>
  <si>
    <t>Increase assets insurance</t>
  </si>
  <si>
    <t>DD</t>
  </si>
  <si>
    <t>D-Day 80 Flag/Stocksigns</t>
  </si>
  <si>
    <t>250..00</t>
  </si>
  <si>
    <t xml:space="preserve">Stocksigns £250.00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</si>
</sst>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£&quot;#,##0.00;\-&quot;£&quot;#,##0.00"/>
    <numFmt numFmtId="8" formatCode="&quot;£&quot;#,##0.00;[Red]\-&quot;£&quot;#,##0.00"/>
    <numFmt numFmtId="164" formatCode="&quot;£&quot;#,##0.00"/>
  </numFmts>
  <fonts count="11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5D9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5D9F1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0" fontId="2" fillId="0" borderId="0" xfId="1" applyFont="1"/>
    <xf numFmtId="0" fontId="1" fillId="0" borderId="0" xfId="1"/>
    <xf numFmtId="164" fontId="3" fillId="0" borderId="0" xfId="1" applyNumberFormat="1" applyFont="1"/>
    <xf numFmtId="164" fontId="1" fillId="0" borderId="0" xfId="1" applyNumberFormat="1"/>
    <xf numFmtId="0" fontId="1" fillId="0" borderId="3" xfId="1" applyBorder="1"/>
    <xf numFmtId="0" fontId="5" fillId="0" borderId="1" xfId="1" applyFont="1" applyBorder="1"/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1" applyFont="1" applyBorder="1"/>
    <xf numFmtId="164" fontId="6" fillId="0" borderId="2" xfId="1" applyNumberFormat="1" applyFont="1" applyBorder="1"/>
    <xf numFmtId="164" fontId="6" fillId="0" borderId="5" xfId="1" applyNumberFormat="1" applyFont="1" applyBorder="1"/>
    <xf numFmtId="0" fontId="6" fillId="3" borderId="1" xfId="1" applyFont="1" applyFill="1" applyBorder="1"/>
    <xf numFmtId="164" fontId="5" fillId="3" borderId="1" xfId="1" applyNumberFormat="1" applyFont="1" applyFill="1" applyBorder="1"/>
    <xf numFmtId="164" fontId="6" fillId="2" borderId="2" xfId="1" applyNumberFormat="1" applyFont="1" applyFill="1" applyBorder="1"/>
    <xf numFmtId="0" fontId="6" fillId="0" borderId="3" xfId="1" applyFont="1" applyBorder="1"/>
    <xf numFmtId="0" fontId="6" fillId="0" borderId="0" xfId="1" applyFont="1"/>
    <xf numFmtId="164" fontId="6" fillId="0" borderId="0" xfId="1" applyNumberFormat="1" applyFont="1"/>
    <xf numFmtId="0" fontId="5" fillId="0" borderId="0" xfId="1" applyFont="1"/>
    <xf numFmtId="0" fontId="6" fillId="0" borderId="4" xfId="1" applyFont="1" applyBorder="1"/>
    <xf numFmtId="164" fontId="6" fillId="0" borderId="3" xfId="1" applyNumberFormat="1" applyFont="1" applyBorder="1"/>
    <xf numFmtId="164" fontId="1" fillId="0" borderId="3" xfId="1" applyNumberFormat="1" applyBorder="1"/>
    <xf numFmtId="164" fontId="6" fillId="4" borderId="1" xfId="1" applyNumberFormat="1" applyFont="1" applyFill="1" applyBorder="1"/>
    <xf numFmtId="164" fontId="6" fillId="4" borderId="2" xfId="1" applyNumberFormat="1" applyFont="1" applyFill="1" applyBorder="1" applyAlignment="1">
      <alignment wrapText="1"/>
    </xf>
    <xf numFmtId="164" fontId="6" fillId="4" borderId="2" xfId="1" applyNumberFormat="1" applyFont="1" applyFill="1" applyBorder="1"/>
    <xf numFmtId="164" fontId="6" fillId="5" borderId="2" xfId="1" applyNumberFormat="1" applyFont="1" applyFill="1" applyBorder="1"/>
    <xf numFmtId="164" fontId="5" fillId="4" borderId="2" xfId="1" applyNumberFormat="1" applyFont="1" applyFill="1" applyBorder="1"/>
    <xf numFmtId="164" fontId="5" fillId="5" borderId="2" xfId="1" applyNumberFormat="1" applyFont="1" applyFill="1" applyBorder="1"/>
    <xf numFmtId="164" fontId="6" fillId="0" borderId="6" xfId="1" applyNumberFormat="1" applyFont="1" applyBorder="1"/>
    <xf numFmtId="164" fontId="0" fillId="0" borderId="3" xfId="0" applyNumberFormat="1" applyBorder="1"/>
    <xf numFmtId="164" fontId="6" fillId="0" borderId="7" xfId="1" applyNumberFormat="1" applyFont="1" applyBorder="1"/>
    <xf numFmtId="164" fontId="5" fillId="4" borderId="8" xfId="1" applyNumberFormat="1" applyFont="1" applyFill="1" applyBorder="1"/>
    <xf numFmtId="164" fontId="6" fillId="4" borderId="8" xfId="1" applyNumberFormat="1" applyFont="1" applyFill="1" applyBorder="1"/>
    <xf numFmtId="164" fontId="6" fillId="0" borderId="8" xfId="1" applyNumberFormat="1" applyFont="1" applyBorder="1"/>
    <xf numFmtId="0" fontId="6" fillId="0" borderId="9" xfId="1" applyFont="1" applyBorder="1"/>
    <xf numFmtId="0" fontId="0" fillId="0" borderId="10" xfId="0" applyBorder="1"/>
    <xf numFmtId="0" fontId="6" fillId="0" borderId="11" xfId="1" applyFont="1" applyBorder="1"/>
    <xf numFmtId="164" fontId="5" fillId="4" borderId="12" xfId="1" applyNumberFormat="1" applyFont="1" applyFill="1" applyBorder="1"/>
    <xf numFmtId="164" fontId="6" fillId="4" borderId="12" xfId="1" applyNumberFormat="1" applyFont="1" applyFill="1" applyBorder="1"/>
    <xf numFmtId="164" fontId="6" fillId="0" borderId="12" xfId="1" applyNumberFormat="1" applyFont="1" applyBorder="1"/>
    <xf numFmtId="164" fontId="5" fillId="4" borderId="1" xfId="1" applyNumberFormat="1" applyFont="1" applyFill="1" applyBorder="1" applyAlignment="1">
      <alignment wrapText="1"/>
    </xf>
    <xf numFmtId="164" fontId="6" fillId="4" borderId="1" xfId="1" applyNumberFormat="1" applyFont="1" applyFill="1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5" fillId="0" borderId="1" xfId="1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0" fontId="5" fillId="0" borderId="8" xfId="1" applyFont="1" applyBorder="1" applyAlignment="1">
      <alignment wrapText="1"/>
    </xf>
    <xf numFmtId="164" fontId="5" fillId="6" borderId="12" xfId="1" applyNumberFormat="1" applyFont="1" applyFill="1" applyBorder="1"/>
    <xf numFmtId="164" fontId="5" fillId="6" borderId="2" xfId="1" applyNumberFormat="1" applyFont="1" applyFill="1" applyBorder="1"/>
    <xf numFmtId="0" fontId="0" fillId="0" borderId="3" xfId="0" applyBorder="1"/>
    <xf numFmtId="0" fontId="9" fillId="0" borderId="5" xfId="0" applyFont="1" applyBorder="1" applyAlignment="1">
      <alignment horizontal="center" wrapText="1"/>
    </xf>
    <xf numFmtId="164" fontId="8" fillId="6" borderId="11" xfId="1" applyNumberFormat="1" applyFont="1" applyFill="1" applyBorder="1" applyAlignment="1">
      <alignment horizontal="center" wrapText="1"/>
    </xf>
    <xf numFmtId="0" fontId="0" fillId="0" borderId="13" xfId="0" applyBorder="1"/>
    <xf numFmtId="8" fontId="0" fillId="0" borderId="0" xfId="0" applyNumberFormat="1"/>
    <xf numFmtId="8" fontId="0" fillId="0" borderId="3" xfId="0" applyNumberFormat="1" applyBorder="1"/>
    <xf numFmtId="0" fontId="7" fillId="0" borderId="3" xfId="0" applyFont="1" applyBorder="1"/>
    <xf numFmtId="7" fontId="0" fillId="0" borderId="0" xfId="0" applyNumberFormat="1" applyAlignment="1">
      <alignment wrapText="1"/>
    </xf>
    <xf numFmtId="7" fontId="0" fillId="0" borderId="0" xfId="0" applyNumberFormat="1"/>
    <xf numFmtId="7" fontId="5" fillId="0" borderId="12" xfId="1" applyNumberFormat="1" applyFont="1" applyBorder="1" applyAlignment="1">
      <alignment wrapText="1"/>
    </xf>
    <xf numFmtId="7" fontId="7" fillId="0" borderId="13" xfId="0" applyNumberFormat="1" applyFont="1" applyBorder="1" applyAlignment="1">
      <alignment wrapText="1"/>
    </xf>
    <xf numFmtId="7" fontId="0" fillId="0" borderId="13" xfId="0" applyNumberFormat="1" applyBorder="1"/>
    <xf numFmtId="7" fontId="8" fillId="0" borderId="11" xfId="1" applyNumberFormat="1" applyFont="1" applyBorder="1" applyAlignment="1">
      <alignment horizontal="center" wrapText="1"/>
    </xf>
    <xf numFmtId="7" fontId="9" fillId="0" borderId="12" xfId="0" applyNumberFormat="1" applyFont="1" applyBorder="1" applyAlignment="1">
      <alignment horizontal="center" wrapText="1"/>
    </xf>
    <xf numFmtId="7" fontId="9" fillId="0" borderId="5" xfId="0" applyNumberFormat="1" applyFont="1" applyBorder="1" applyAlignment="1">
      <alignment horizontal="center" wrapText="1"/>
    </xf>
    <xf numFmtId="7" fontId="6" fillId="0" borderId="6" xfId="1" applyNumberFormat="1" applyFont="1" applyBorder="1"/>
    <xf numFmtId="7" fontId="0" fillId="0" borderId="3" xfId="0" applyNumberFormat="1" applyBorder="1"/>
    <xf numFmtId="7" fontId="6" fillId="0" borderId="2" xfId="1" applyNumberFormat="1" applyFont="1" applyBorder="1"/>
    <xf numFmtId="7" fontId="0" fillId="0" borderId="4" xfId="0" applyNumberFormat="1" applyBorder="1"/>
    <xf numFmtId="0" fontId="7" fillId="6" borderId="3" xfId="0" applyFont="1" applyFill="1" applyBorder="1"/>
    <xf numFmtId="8" fontId="0" fillId="6" borderId="3" xfId="0" applyNumberFormat="1" applyFill="1" applyBorder="1"/>
    <xf numFmtId="7" fontId="0" fillId="6" borderId="0" xfId="0" applyNumberFormat="1" applyFill="1"/>
    <xf numFmtId="0" fontId="0" fillId="6" borderId="0" xfId="0" applyFill="1"/>
    <xf numFmtId="0" fontId="0" fillId="6" borderId="3" xfId="0" applyFill="1" applyBorder="1"/>
    <xf numFmtId="7" fontId="0" fillId="6" borderId="3" xfId="0" applyNumberFormat="1" applyFill="1" applyBorder="1"/>
    <xf numFmtId="8" fontId="0" fillId="0" borderId="13" xfId="0" applyNumberFormat="1" applyBorder="1"/>
    <xf numFmtId="8" fontId="9" fillId="0" borderId="5" xfId="0" applyNumberFormat="1" applyFont="1" applyBorder="1" applyAlignment="1">
      <alignment horizontal="center" wrapText="1"/>
    </xf>
    <xf numFmtId="8" fontId="0" fillId="6" borderId="0" xfId="0" applyNumberFormat="1" applyFill="1"/>
    <xf numFmtId="0" fontId="10" fillId="0" borderId="3" xfId="0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0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/>
  </sheetViews>
  <sheetFormatPr defaultColWidth="8.875" defaultRowHeight="15" x14ac:dyDescent="0.25"/>
  <cols>
    <col min="1" max="1" width="29.625" style="2" customWidth="1"/>
    <col min="2" max="2" width="12" style="4" customWidth="1"/>
    <col min="3" max="3" width="12.625" style="4" customWidth="1"/>
    <col min="4" max="4" width="11.125" style="4" customWidth="1"/>
    <col min="5" max="5" width="10.375" style="2" customWidth="1"/>
    <col min="6" max="6" width="11" style="2" customWidth="1"/>
    <col min="7" max="16384" width="8.875" style="2"/>
  </cols>
  <sheetData>
    <row r="1" spans="1:6" ht="15.75" x14ac:dyDescent="0.25">
      <c r="A1" s="6" t="s">
        <v>0</v>
      </c>
      <c r="B1" s="7" t="s">
        <v>1</v>
      </c>
      <c r="C1" s="7" t="s">
        <v>1</v>
      </c>
      <c r="D1" s="22" t="s">
        <v>2</v>
      </c>
      <c r="E1" s="8" t="s">
        <v>3</v>
      </c>
      <c r="F1" s="9" t="s">
        <v>4</v>
      </c>
    </row>
    <row r="2" spans="1:6" ht="24" customHeight="1" x14ac:dyDescent="0.25">
      <c r="A2" s="9" t="s">
        <v>5</v>
      </c>
      <c r="B2" s="7" t="s">
        <v>6</v>
      </c>
      <c r="C2" s="7" t="s">
        <v>7</v>
      </c>
      <c r="D2" s="23" t="s">
        <v>8</v>
      </c>
      <c r="E2" s="10" t="s">
        <v>9</v>
      </c>
      <c r="F2" s="8" t="s">
        <v>9</v>
      </c>
    </row>
    <row r="3" spans="1:6" ht="15.75" x14ac:dyDescent="0.25">
      <c r="A3" s="9" t="s">
        <v>10</v>
      </c>
      <c r="B3" s="7">
        <v>0</v>
      </c>
      <c r="C3" s="7">
        <v>0</v>
      </c>
      <c r="D3" s="24">
        <v>0</v>
      </c>
      <c r="E3" s="10">
        <v>0</v>
      </c>
      <c r="F3" s="11">
        <f>E3*1.03</f>
        <v>0</v>
      </c>
    </row>
    <row r="4" spans="1:6" ht="15.75" x14ac:dyDescent="0.25">
      <c r="A4" s="9" t="s">
        <v>11</v>
      </c>
      <c r="B4" s="7">
        <v>4365</v>
      </c>
      <c r="C4" s="7">
        <v>2837.08</v>
      </c>
      <c r="D4" s="24">
        <v>4730</v>
      </c>
      <c r="E4" s="10">
        <v>4970</v>
      </c>
      <c r="F4" s="11">
        <f t="shared" ref="F4:F35" si="0">E4*1.03</f>
        <v>5119.1000000000004</v>
      </c>
    </row>
    <row r="5" spans="1:6" ht="15.75" x14ac:dyDescent="0.25">
      <c r="A5" s="9" t="s">
        <v>12</v>
      </c>
      <c r="B5" s="7">
        <v>0</v>
      </c>
      <c r="C5" s="7">
        <v>8.1999999999999993</v>
      </c>
      <c r="D5" s="24">
        <v>20</v>
      </c>
      <c r="E5" s="10">
        <f>D5*1.05</f>
        <v>21</v>
      </c>
      <c r="F5" s="11">
        <f t="shared" si="0"/>
        <v>21.63</v>
      </c>
    </row>
    <row r="6" spans="1:6" ht="15.75" x14ac:dyDescent="0.25">
      <c r="A6" s="9" t="s">
        <v>13</v>
      </c>
      <c r="B6" s="7">
        <v>210</v>
      </c>
      <c r="C6" s="7">
        <v>167.24</v>
      </c>
      <c r="D6" s="24">
        <v>240</v>
      </c>
      <c r="E6" s="10">
        <f t="shared" ref="E6:E35" si="1">D6*1.05</f>
        <v>252</v>
      </c>
      <c r="F6" s="11">
        <f t="shared" si="0"/>
        <v>259.56</v>
      </c>
    </row>
    <row r="7" spans="1:6" ht="15.75" x14ac:dyDescent="0.25">
      <c r="A7" s="9" t="s">
        <v>14</v>
      </c>
      <c r="B7" s="7">
        <v>80</v>
      </c>
      <c r="C7" s="7">
        <v>0</v>
      </c>
      <c r="D7" s="24">
        <v>60</v>
      </c>
      <c r="E7" s="10">
        <f t="shared" si="1"/>
        <v>63</v>
      </c>
      <c r="F7" s="11">
        <f t="shared" si="0"/>
        <v>64.89</v>
      </c>
    </row>
    <row r="8" spans="1:6" ht="15.75" x14ac:dyDescent="0.25">
      <c r="A8" s="9" t="s">
        <v>15</v>
      </c>
      <c r="B8" s="7">
        <v>80</v>
      </c>
      <c r="C8" s="7">
        <v>31.25</v>
      </c>
      <c r="D8" s="24">
        <v>60</v>
      </c>
      <c r="E8" s="10">
        <f t="shared" si="1"/>
        <v>63</v>
      </c>
      <c r="F8" s="11">
        <f t="shared" si="0"/>
        <v>64.89</v>
      </c>
    </row>
    <row r="9" spans="1:6" ht="15.75" x14ac:dyDescent="0.25">
      <c r="A9" s="9" t="s">
        <v>16</v>
      </c>
      <c r="B9" s="7">
        <v>250</v>
      </c>
      <c r="C9" s="7">
        <v>44.69</v>
      </c>
      <c r="D9" s="24">
        <v>250</v>
      </c>
      <c r="E9" s="10">
        <f t="shared" si="1"/>
        <v>262.5</v>
      </c>
      <c r="F9" s="11">
        <f t="shared" si="0"/>
        <v>270.375</v>
      </c>
    </row>
    <row r="10" spans="1:6" ht="15.75" x14ac:dyDescent="0.25">
      <c r="A10" s="9" t="s">
        <v>17</v>
      </c>
      <c r="B10" s="7">
        <v>240</v>
      </c>
      <c r="C10" s="7">
        <v>210</v>
      </c>
      <c r="D10" s="24">
        <v>360</v>
      </c>
      <c r="E10" s="10">
        <f t="shared" si="1"/>
        <v>378</v>
      </c>
      <c r="F10" s="11">
        <f t="shared" si="0"/>
        <v>389.34000000000003</v>
      </c>
    </row>
    <row r="11" spans="1:6" ht="15.75" x14ac:dyDescent="0.25">
      <c r="A11" s="9" t="s">
        <v>18</v>
      </c>
      <c r="B11" s="7">
        <v>161.44</v>
      </c>
      <c r="C11" s="7">
        <v>161.44</v>
      </c>
      <c r="D11" s="24">
        <v>180</v>
      </c>
      <c r="E11" s="10">
        <f t="shared" si="1"/>
        <v>189</v>
      </c>
      <c r="F11" s="11">
        <f t="shared" si="0"/>
        <v>194.67000000000002</v>
      </c>
    </row>
    <row r="12" spans="1:6" ht="15.75" x14ac:dyDescent="0.25">
      <c r="A12" s="9" t="s">
        <v>19</v>
      </c>
      <c r="B12" s="7">
        <v>435</v>
      </c>
      <c r="C12" s="7">
        <v>435</v>
      </c>
      <c r="D12" s="24">
        <v>480</v>
      </c>
      <c r="E12" s="10">
        <f t="shared" si="1"/>
        <v>504</v>
      </c>
      <c r="F12" s="11">
        <f t="shared" si="0"/>
        <v>519.12</v>
      </c>
    </row>
    <row r="13" spans="1:6" ht="15.75" x14ac:dyDescent="0.25">
      <c r="A13" s="9" t="s">
        <v>20</v>
      </c>
      <c r="B13" s="7">
        <v>35</v>
      </c>
      <c r="C13" s="7">
        <v>35</v>
      </c>
      <c r="D13" s="24">
        <v>35</v>
      </c>
      <c r="E13" s="10">
        <f t="shared" si="1"/>
        <v>36.75</v>
      </c>
      <c r="F13" s="11">
        <f t="shared" si="0"/>
        <v>37.852499999999999</v>
      </c>
    </row>
    <row r="14" spans="1:6" ht="15.75" x14ac:dyDescent="0.25">
      <c r="A14" s="9" t="s">
        <v>21</v>
      </c>
      <c r="B14" s="7">
        <v>280</v>
      </c>
      <c r="C14" s="7">
        <v>240</v>
      </c>
      <c r="D14" s="24">
        <v>260</v>
      </c>
      <c r="E14" s="10">
        <f t="shared" si="1"/>
        <v>273</v>
      </c>
      <c r="F14" s="11">
        <f t="shared" si="0"/>
        <v>281.19</v>
      </c>
    </row>
    <row r="15" spans="1:6" ht="15.75" x14ac:dyDescent="0.25">
      <c r="A15" s="9" t="s">
        <v>22</v>
      </c>
      <c r="B15" s="7">
        <v>0</v>
      </c>
      <c r="C15" s="7">
        <v>0</v>
      </c>
      <c r="D15" s="24">
        <v>0</v>
      </c>
      <c r="E15" s="10">
        <f t="shared" si="1"/>
        <v>0</v>
      </c>
      <c r="F15" s="11">
        <f t="shared" si="0"/>
        <v>0</v>
      </c>
    </row>
    <row r="16" spans="1:6" ht="15.75" x14ac:dyDescent="0.25">
      <c r="A16" s="9" t="s">
        <v>23</v>
      </c>
      <c r="B16" s="7">
        <v>140</v>
      </c>
      <c r="C16" s="7">
        <v>0</v>
      </c>
      <c r="D16" s="24">
        <v>100</v>
      </c>
      <c r="E16" s="10">
        <f t="shared" si="1"/>
        <v>105</v>
      </c>
      <c r="F16" s="11">
        <f t="shared" si="0"/>
        <v>108.15</v>
      </c>
    </row>
    <row r="17" spans="1:6" ht="15.75" x14ac:dyDescent="0.25">
      <c r="A17" s="9" t="s">
        <v>24</v>
      </c>
      <c r="B17" s="7">
        <v>100</v>
      </c>
      <c r="C17" s="7">
        <v>0</v>
      </c>
      <c r="D17" s="24">
        <v>110</v>
      </c>
      <c r="E17" s="10">
        <f t="shared" si="1"/>
        <v>115.5</v>
      </c>
      <c r="F17" s="11">
        <f t="shared" si="0"/>
        <v>118.965</v>
      </c>
    </row>
    <row r="18" spans="1:6" ht="15.75" x14ac:dyDescent="0.25">
      <c r="A18" s="9" t="s">
        <v>25</v>
      </c>
      <c r="B18" s="7">
        <v>90</v>
      </c>
      <c r="C18" s="7">
        <v>0</v>
      </c>
      <c r="D18" s="24">
        <v>90</v>
      </c>
      <c r="E18" s="10">
        <f t="shared" si="1"/>
        <v>94.5</v>
      </c>
      <c r="F18" s="11">
        <f t="shared" si="0"/>
        <v>97.335000000000008</v>
      </c>
    </row>
    <row r="19" spans="1:6" ht="15.75" x14ac:dyDescent="0.25">
      <c r="A19" s="9" t="s">
        <v>26</v>
      </c>
      <c r="B19" s="7">
        <v>70</v>
      </c>
      <c r="C19" s="7">
        <v>70</v>
      </c>
      <c r="D19" s="24">
        <v>70</v>
      </c>
      <c r="E19" s="10">
        <f t="shared" si="1"/>
        <v>73.5</v>
      </c>
      <c r="F19" s="11">
        <f t="shared" si="0"/>
        <v>75.704999999999998</v>
      </c>
    </row>
    <row r="20" spans="1:6" ht="15.75" x14ac:dyDescent="0.25">
      <c r="A20" s="9" t="s">
        <v>27</v>
      </c>
      <c r="B20" s="7">
        <v>37</v>
      </c>
      <c r="C20" s="7">
        <v>36</v>
      </c>
      <c r="D20" s="24">
        <v>40</v>
      </c>
      <c r="E20" s="10">
        <f t="shared" si="1"/>
        <v>42</v>
      </c>
      <c r="F20" s="11">
        <f t="shared" si="0"/>
        <v>43.26</v>
      </c>
    </row>
    <row r="21" spans="1:6" ht="15.75" x14ac:dyDescent="0.25">
      <c r="A21" s="9" t="s">
        <v>28</v>
      </c>
      <c r="B21" s="7">
        <v>500</v>
      </c>
      <c r="C21" s="7">
        <v>124.97</v>
      </c>
      <c r="D21" s="24">
        <v>400</v>
      </c>
      <c r="E21" s="10">
        <f t="shared" si="1"/>
        <v>420</v>
      </c>
      <c r="F21" s="11">
        <f t="shared" si="0"/>
        <v>432.6</v>
      </c>
    </row>
    <row r="22" spans="1:6" ht="15.75" x14ac:dyDescent="0.25">
      <c r="A22" s="9" t="s">
        <v>29</v>
      </c>
      <c r="B22" s="7">
        <v>500</v>
      </c>
      <c r="C22" s="7">
        <v>0</v>
      </c>
      <c r="D22" s="24">
        <v>500</v>
      </c>
      <c r="E22" s="10">
        <f t="shared" si="1"/>
        <v>525</v>
      </c>
      <c r="F22" s="11">
        <f t="shared" si="0"/>
        <v>540.75</v>
      </c>
    </row>
    <row r="23" spans="1:6" ht="15.75" x14ac:dyDescent="0.25">
      <c r="A23" s="9" t="s">
        <v>30</v>
      </c>
      <c r="B23" s="7">
        <v>0</v>
      </c>
      <c r="C23" s="7">
        <v>0</v>
      </c>
      <c r="D23" s="24">
        <v>500</v>
      </c>
      <c r="E23" s="10">
        <f t="shared" si="1"/>
        <v>525</v>
      </c>
      <c r="F23" s="11">
        <f t="shared" si="0"/>
        <v>540.75</v>
      </c>
    </row>
    <row r="24" spans="1:6" ht="15.75" x14ac:dyDescent="0.25">
      <c r="A24" s="9" t="s">
        <v>31</v>
      </c>
      <c r="B24" s="7">
        <v>500</v>
      </c>
      <c r="C24" s="7">
        <v>0</v>
      </c>
      <c r="D24" s="24">
        <v>0</v>
      </c>
      <c r="E24" s="10">
        <f t="shared" si="1"/>
        <v>0</v>
      </c>
      <c r="F24" s="11">
        <f t="shared" si="0"/>
        <v>0</v>
      </c>
    </row>
    <row r="25" spans="1:6" ht="15.75" x14ac:dyDescent="0.25">
      <c r="A25" s="9" t="s">
        <v>32</v>
      </c>
      <c r="B25" s="7">
        <v>0</v>
      </c>
      <c r="C25" s="7">
        <v>0</v>
      </c>
      <c r="D25" s="24">
        <v>0</v>
      </c>
      <c r="E25" s="10">
        <f t="shared" si="1"/>
        <v>0</v>
      </c>
      <c r="F25" s="11">
        <f t="shared" si="0"/>
        <v>0</v>
      </c>
    </row>
    <row r="26" spans="1:6" ht="15.75" x14ac:dyDescent="0.25">
      <c r="A26" s="9" t="s">
        <v>33</v>
      </c>
      <c r="B26" s="7">
        <v>0</v>
      </c>
      <c r="C26" s="7">
        <v>0</v>
      </c>
      <c r="D26" s="24">
        <v>750</v>
      </c>
      <c r="E26" s="10">
        <f t="shared" si="1"/>
        <v>787.5</v>
      </c>
      <c r="F26" s="11">
        <f t="shared" si="0"/>
        <v>811.125</v>
      </c>
    </row>
    <row r="27" spans="1:6" ht="15.75" x14ac:dyDescent="0.25">
      <c r="A27" s="9" t="s">
        <v>34</v>
      </c>
      <c r="B27" s="7">
        <v>190</v>
      </c>
      <c r="C27" s="7">
        <v>110.7</v>
      </c>
      <c r="D27" s="24">
        <v>190</v>
      </c>
      <c r="E27" s="10">
        <f t="shared" si="1"/>
        <v>199.5</v>
      </c>
      <c r="F27" s="11">
        <f t="shared" si="0"/>
        <v>205.48500000000001</v>
      </c>
    </row>
    <row r="28" spans="1:6" ht="15.75" x14ac:dyDescent="0.25">
      <c r="A28" s="9" t="s">
        <v>35</v>
      </c>
      <c r="B28" s="7">
        <v>50</v>
      </c>
      <c r="C28" s="7">
        <v>0</v>
      </c>
      <c r="D28" s="24">
        <v>0</v>
      </c>
      <c r="E28" s="10">
        <f t="shared" si="1"/>
        <v>0</v>
      </c>
      <c r="F28" s="11">
        <f t="shared" si="0"/>
        <v>0</v>
      </c>
    </row>
    <row r="29" spans="1:6" ht="15.75" x14ac:dyDescent="0.25">
      <c r="A29" s="9" t="s">
        <v>36</v>
      </c>
      <c r="B29" s="7">
        <v>1500</v>
      </c>
      <c r="C29" s="7">
        <v>0</v>
      </c>
      <c r="D29" s="24">
        <v>0</v>
      </c>
      <c r="E29" s="10">
        <f t="shared" si="1"/>
        <v>0</v>
      </c>
      <c r="F29" s="11">
        <f t="shared" si="0"/>
        <v>0</v>
      </c>
    </row>
    <row r="30" spans="1:6" ht="15.75" x14ac:dyDescent="0.25">
      <c r="A30" s="9" t="s">
        <v>37</v>
      </c>
      <c r="B30" s="7">
        <v>300</v>
      </c>
      <c r="C30" s="7">
        <v>0</v>
      </c>
      <c r="D30" s="24">
        <v>300</v>
      </c>
      <c r="E30" s="10">
        <f t="shared" si="1"/>
        <v>315</v>
      </c>
      <c r="F30" s="11">
        <f t="shared" si="0"/>
        <v>324.45</v>
      </c>
    </row>
    <row r="31" spans="1:6" ht="15.75" x14ac:dyDescent="0.25">
      <c r="A31" s="12" t="s">
        <v>38</v>
      </c>
      <c r="B31" s="13">
        <v>110</v>
      </c>
      <c r="C31" s="13">
        <v>112</v>
      </c>
      <c r="D31" s="25">
        <v>120</v>
      </c>
      <c r="E31" s="10">
        <f t="shared" si="1"/>
        <v>126</v>
      </c>
      <c r="F31" s="11">
        <f t="shared" si="0"/>
        <v>129.78</v>
      </c>
    </row>
    <row r="32" spans="1:6" ht="15.75" x14ac:dyDescent="0.25">
      <c r="A32" s="12" t="s">
        <v>39</v>
      </c>
      <c r="B32" s="13">
        <v>750</v>
      </c>
      <c r="C32" s="13">
        <v>189</v>
      </c>
      <c r="D32" s="25">
        <v>500</v>
      </c>
      <c r="E32" s="10">
        <f t="shared" si="1"/>
        <v>525</v>
      </c>
      <c r="F32" s="11">
        <f t="shared" si="0"/>
        <v>540.75</v>
      </c>
    </row>
    <row r="33" spans="1:6" ht="15.75" x14ac:dyDescent="0.25">
      <c r="A33" s="12" t="s">
        <v>40</v>
      </c>
      <c r="B33" s="13">
        <v>140</v>
      </c>
      <c r="C33" s="13">
        <v>136.80000000000001</v>
      </c>
      <c r="D33" s="25">
        <v>0</v>
      </c>
      <c r="E33" s="10">
        <f t="shared" si="1"/>
        <v>0</v>
      </c>
      <c r="F33" s="11">
        <f t="shared" si="0"/>
        <v>0</v>
      </c>
    </row>
    <row r="34" spans="1:6" ht="15.75" x14ac:dyDescent="0.25">
      <c r="A34" s="12" t="s">
        <v>41</v>
      </c>
      <c r="B34" s="13">
        <v>100</v>
      </c>
      <c r="C34" s="13">
        <v>0</v>
      </c>
      <c r="D34" s="25">
        <v>0</v>
      </c>
      <c r="E34" s="10">
        <f t="shared" si="1"/>
        <v>0</v>
      </c>
      <c r="F34" s="11">
        <f t="shared" si="0"/>
        <v>0</v>
      </c>
    </row>
    <row r="35" spans="1:6" ht="15.75" x14ac:dyDescent="0.25">
      <c r="A35" s="12" t="s">
        <v>42</v>
      </c>
      <c r="B35" s="13">
        <v>150</v>
      </c>
      <c r="C35" s="13">
        <v>0</v>
      </c>
      <c r="D35" s="25">
        <v>750</v>
      </c>
      <c r="E35" s="10">
        <f t="shared" si="1"/>
        <v>787.5</v>
      </c>
      <c r="F35" s="11">
        <f t="shared" si="0"/>
        <v>811.125</v>
      </c>
    </row>
    <row r="36" spans="1:6" ht="15.75" x14ac:dyDescent="0.25">
      <c r="A36" s="12" t="s">
        <v>43</v>
      </c>
      <c r="B36" s="13"/>
      <c r="C36" s="13"/>
      <c r="D36" s="25">
        <v>250</v>
      </c>
      <c r="E36" s="14"/>
      <c r="F36" s="15"/>
    </row>
    <row r="37" spans="1:6" ht="15.75" x14ac:dyDescent="0.25">
      <c r="A37" s="9" t="s">
        <v>44</v>
      </c>
      <c r="B37" s="7">
        <f t="shared" ref="B37:F37" si="2">SUM(B3:B35)</f>
        <v>11363.439999999999</v>
      </c>
      <c r="C37" s="7">
        <f t="shared" si="2"/>
        <v>4949.37</v>
      </c>
      <c r="D37" s="24">
        <f>SUM(D3:D36)</f>
        <v>11345</v>
      </c>
      <c r="E37" s="10">
        <f t="shared" si="2"/>
        <v>11653.25</v>
      </c>
      <c r="F37" s="10">
        <f t="shared" si="2"/>
        <v>12002.847500000003</v>
      </c>
    </row>
    <row r="38" spans="1:6" ht="15.75" x14ac:dyDescent="0.25">
      <c r="A38" s="16"/>
      <c r="B38" s="17"/>
      <c r="C38" s="17"/>
      <c r="D38" s="17"/>
      <c r="E38" s="16"/>
      <c r="F38" s="16"/>
    </row>
    <row r="39" spans="1:6" ht="15.75" x14ac:dyDescent="0.25">
      <c r="A39" s="18" t="s">
        <v>45</v>
      </c>
      <c r="B39" s="17"/>
      <c r="C39" s="17"/>
      <c r="D39" s="17"/>
      <c r="E39" s="16"/>
      <c r="F39" s="16"/>
    </row>
    <row r="40" spans="1:6" ht="15.75" x14ac:dyDescent="0.25">
      <c r="A40" s="19" t="s">
        <v>46</v>
      </c>
      <c r="B40" s="20">
        <v>1796</v>
      </c>
      <c r="C40" s="19" t="s">
        <v>25</v>
      </c>
      <c r="D40" s="20">
        <v>90</v>
      </c>
      <c r="E40" s="16"/>
      <c r="F40" s="16"/>
    </row>
    <row r="41" spans="1:6" ht="15.75" x14ac:dyDescent="0.25">
      <c r="A41" s="19" t="s">
        <v>47</v>
      </c>
      <c r="B41" s="20">
        <v>100</v>
      </c>
      <c r="C41" s="19" t="s">
        <v>48</v>
      </c>
      <c r="D41" s="20">
        <v>112</v>
      </c>
      <c r="E41" s="16"/>
      <c r="F41" s="16"/>
    </row>
    <row r="42" spans="1:6" ht="15.75" x14ac:dyDescent="0.25">
      <c r="A42" s="19" t="s">
        <v>49</v>
      </c>
      <c r="B42" s="20">
        <v>200</v>
      </c>
      <c r="C42" s="15" t="s">
        <v>36</v>
      </c>
      <c r="D42" s="20">
        <v>1500</v>
      </c>
      <c r="E42" s="16"/>
      <c r="F42" s="16"/>
    </row>
    <row r="43" spans="1:6" ht="15.75" x14ac:dyDescent="0.25">
      <c r="A43" s="19" t="s">
        <v>50</v>
      </c>
      <c r="B43" s="20">
        <v>70</v>
      </c>
      <c r="C43" s="20"/>
      <c r="D43" s="20">
        <f>SUM(D40:D42)</f>
        <v>1702</v>
      </c>
      <c r="E43" s="16"/>
      <c r="F43" s="16"/>
    </row>
    <row r="44" spans="1:6" ht="15.75" x14ac:dyDescent="0.25">
      <c r="A44" s="19" t="s">
        <v>13</v>
      </c>
      <c r="B44" s="20">
        <v>51</v>
      </c>
      <c r="C44" s="17"/>
      <c r="D44" s="17"/>
      <c r="E44" s="16"/>
      <c r="F44" s="16"/>
    </row>
    <row r="45" spans="1:6" ht="15.75" x14ac:dyDescent="0.25">
      <c r="A45" s="19" t="s">
        <v>51</v>
      </c>
      <c r="B45" s="20">
        <v>435</v>
      </c>
      <c r="C45" s="17"/>
      <c r="D45" s="17">
        <v>4354</v>
      </c>
      <c r="E45" s="16" t="s">
        <v>44</v>
      </c>
      <c r="F45" s="16"/>
    </row>
    <row r="46" spans="1:6" ht="15.75" x14ac:dyDescent="0.25">
      <c r="A46" s="5"/>
      <c r="B46" s="21">
        <f>SUM(B40:B45)</f>
        <v>2652</v>
      </c>
      <c r="C46" s="17"/>
      <c r="D46" s="17"/>
      <c r="E46" s="17"/>
      <c r="F46" s="16"/>
    </row>
    <row r="47" spans="1:6" ht="15.75" x14ac:dyDescent="0.25">
      <c r="C47" s="17"/>
      <c r="D47" s="17"/>
      <c r="E47" s="16"/>
      <c r="F47" s="16"/>
    </row>
    <row r="48" spans="1:6" ht="15.75" x14ac:dyDescent="0.25">
      <c r="C48" s="17"/>
      <c r="D48" s="17"/>
      <c r="E48" s="16"/>
      <c r="F48" s="16"/>
    </row>
    <row r="49" spans="1:6" ht="15.75" x14ac:dyDescent="0.25">
      <c r="C49" s="17"/>
      <c r="D49" s="17"/>
      <c r="E49" s="16"/>
      <c r="F49" s="16"/>
    </row>
    <row r="50" spans="1:6" ht="18.75" x14ac:dyDescent="0.3">
      <c r="C50" s="3"/>
      <c r="D50" s="3"/>
      <c r="E50" s="16"/>
      <c r="F50" s="16"/>
    </row>
    <row r="51" spans="1:6" ht="18.75" x14ac:dyDescent="0.3">
      <c r="C51" s="3"/>
      <c r="D51" s="3"/>
      <c r="E51" s="16"/>
      <c r="F51" s="16"/>
    </row>
    <row r="52" spans="1:6" ht="15.75" x14ac:dyDescent="0.25">
      <c r="A52" s="16"/>
      <c r="B52" s="17"/>
      <c r="E52" s="16"/>
      <c r="F52" s="16"/>
    </row>
    <row r="53" spans="1:6" ht="18.75" x14ac:dyDescent="0.3">
      <c r="A53" s="1"/>
      <c r="B53" s="3"/>
    </row>
    <row r="54" spans="1:6" ht="18.75" x14ac:dyDescent="0.3">
      <c r="A54" s="1"/>
      <c r="B54" s="3"/>
    </row>
  </sheetData>
  <pageMargins left="0.25" right="0.25" top="0.75" bottom="0.75" header="0.3" footer="0.3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topLeftCell="A10" workbookViewId="0">
      <selection activeCell="C33" sqref="C33"/>
    </sheetView>
  </sheetViews>
  <sheetFormatPr defaultRowHeight="15.75" x14ac:dyDescent="0.25"/>
  <cols>
    <col min="1" max="1" width="28.75" customWidth="1"/>
    <col min="2" max="3" width="10.125" customWidth="1"/>
    <col min="4" max="4" width="11.25" customWidth="1"/>
    <col min="5" max="5" width="10.875" customWidth="1"/>
    <col min="6" max="6" width="11.625" customWidth="1"/>
  </cols>
  <sheetData>
    <row r="2" spans="1:6" ht="31.5" x14ac:dyDescent="0.25">
      <c r="A2" s="46" t="s">
        <v>0</v>
      </c>
      <c r="B2" s="31" t="s">
        <v>2</v>
      </c>
      <c r="C2" s="32" t="s">
        <v>2</v>
      </c>
      <c r="D2" s="33" t="s">
        <v>3</v>
      </c>
      <c r="E2" s="34" t="s">
        <v>4</v>
      </c>
      <c r="F2" s="35" t="s">
        <v>52</v>
      </c>
    </row>
    <row r="3" spans="1:6" ht="31.5" x14ac:dyDescent="0.25">
      <c r="A3" s="9" t="s">
        <v>5</v>
      </c>
      <c r="B3" s="40" t="s">
        <v>8</v>
      </c>
      <c r="C3" s="41" t="s">
        <v>7</v>
      </c>
      <c r="D3" s="8" t="s">
        <v>9</v>
      </c>
      <c r="E3" s="8" t="s">
        <v>9</v>
      </c>
      <c r="F3" s="42" t="s">
        <v>53</v>
      </c>
    </row>
    <row r="4" spans="1:6" x14ac:dyDescent="0.25">
      <c r="A4" s="36" t="s">
        <v>11</v>
      </c>
      <c r="B4" s="37">
        <v>4730</v>
      </c>
      <c r="C4" s="38">
        <v>3187.97</v>
      </c>
      <c r="D4" s="39">
        <v>4900</v>
      </c>
      <c r="E4" s="28">
        <f>D4*1.04</f>
        <v>5096</v>
      </c>
      <c r="F4" s="30">
        <f>E4*1.04</f>
        <v>5299.84</v>
      </c>
    </row>
    <row r="5" spans="1:6" x14ac:dyDescent="0.25">
      <c r="A5" s="9" t="s">
        <v>12</v>
      </c>
      <c r="B5" s="26">
        <v>20</v>
      </c>
      <c r="C5" s="24">
        <v>75</v>
      </c>
      <c r="D5" s="10">
        <v>160</v>
      </c>
      <c r="E5" s="28">
        <f>D5*1.04</f>
        <v>166.4</v>
      </c>
      <c r="F5" s="30">
        <f t="shared" ref="F5:F15" si="0">E5*1.04</f>
        <v>173.05600000000001</v>
      </c>
    </row>
    <row r="6" spans="1:6" x14ac:dyDescent="0.25">
      <c r="A6" s="9" t="s">
        <v>13</v>
      </c>
      <c r="B6" s="26">
        <v>240</v>
      </c>
      <c r="C6" s="24">
        <v>178.47</v>
      </c>
      <c r="D6" s="10">
        <v>240</v>
      </c>
      <c r="E6" s="28">
        <f t="shared" ref="E6:E15" si="1">D6*1.04</f>
        <v>249.60000000000002</v>
      </c>
      <c r="F6" s="30">
        <f t="shared" si="0"/>
        <v>259.58400000000006</v>
      </c>
    </row>
    <row r="7" spans="1:6" x14ac:dyDescent="0.25">
      <c r="A7" s="9" t="s">
        <v>14</v>
      </c>
      <c r="B7" s="26">
        <v>60</v>
      </c>
      <c r="C7" s="24">
        <v>29.7</v>
      </c>
      <c r="D7" s="10">
        <v>60</v>
      </c>
      <c r="E7" s="28">
        <v>60</v>
      </c>
      <c r="F7" s="30">
        <v>60</v>
      </c>
    </row>
    <row r="8" spans="1:6" x14ac:dyDescent="0.25">
      <c r="A8" s="9" t="s">
        <v>15</v>
      </c>
      <c r="B8" s="26">
        <v>60</v>
      </c>
      <c r="C8" s="24">
        <v>0</v>
      </c>
      <c r="D8" s="10">
        <v>60</v>
      </c>
      <c r="E8" s="28">
        <v>60</v>
      </c>
      <c r="F8" s="30">
        <v>60</v>
      </c>
    </row>
    <row r="9" spans="1:6" x14ac:dyDescent="0.25">
      <c r="A9" s="9" t="s">
        <v>16</v>
      </c>
      <c r="B9" s="26">
        <v>250</v>
      </c>
      <c r="C9" s="24">
        <v>0</v>
      </c>
      <c r="D9" s="10">
        <v>250</v>
      </c>
      <c r="E9" s="28">
        <v>250</v>
      </c>
      <c r="F9" s="30">
        <v>250</v>
      </c>
    </row>
    <row r="10" spans="1:6" x14ac:dyDescent="0.25">
      <c r="A10" s="9" t="s">
        <v>17</v>
      </c>
      <c r="B10" s="26">
        <v>360</v>
      </c>
      <c r="C10" s="24">
        <v>110</v>
      </c>
      <c r="D10" s="10">
        <v>360</v>
      </c>
      <c r="E10" s="28">
        <v>360</v>
      </c>
      <c r="F10" s="30">
        <v>360</v>
      </c>
    </row>
    <row r="11" spans="1:6" x14ac:dyDescent="0.25">
      <c r="A11" s="9" t="s">
        <v>18</v>
      </c>
      <c r="B11" s="26">
        <v>180</v>
      </c>
      <c r="C11" s="24">
        <v>309.91000000000003</v>
      </c>
      <c r="D11" s="10">
        <v>340</v>
      </c>
      <c r="E11" s="28">
        <f t="shared" si="1"/>
        <v>353.6</v>
      </c>
      <c r="F11" s="30">
        <f t="shared" si="0"/>
        <v>367.74400000000003</v>
      </c>
    </row>
    <row r="12" spans="1:6" x14ac:dyDescent="0.25">
      <c r="A12" s="9" t="s">
        <v>19</v>
      </c>
      <c r="B12" s="26">
        <v>480</v>
      </c>
      <c r="C12" s="24">
        <v>0</v>
      </c>
      <c r="D12" s="10">
        <v>480</v>
      </c>
      <c r="E12" s="28">
        <v>480</v>
      </c>
      <c r="F12" s="30">
        <v>480</v>
      </c>
    </row>
    <row r="13" spans="1:6" x14ac:dyDescent="0.25">
      <c r="A13" s="9" t="s">
        <v>20</v>
      </c>
      <c r="B13" s="26">
        <v>35</v>
      </c>
      <c r="C13" s="24">
        <v>35</v>
      </c>
      <c r="D13" s="10">
        <v>35</v>
      </c>
      <c r="E13" s="28">
        <v>35</v>
      </c>
      <c r="F13" s="30">
        <v>35</v>
      </c>
    </row>
    <row r="14" spans="1:6" x14ac:dyDescent="0.25">
      <c r="A14" s="9" t="s">
        <v>21</v>
      </c>
      <c r="B14" s="26">
        <v>260</v>
      </c>
      <c r="C14" s="24">
        <v>264</v>
      </c>
      <c r="D14" s="10">
        <v>275</v>
      </c>
      <c r="E14" s="28">
        <f t="shared" si="1"/>
        <v>286</v>
      </c>
      <c r="F14" s="30">
        <f t="shared" si="0"/>
        <v>297.44</v>
      </c>
    </row>
    <row r="15" spans="1:6" x14ac:dyDescent="0.25">
      <c r="A15" s="9" t="s">
        <v>22</v>
      </c>
      <c r="B15" s="26">
        <v>0</v>
      </c>
      <c r="C15" s="24">
        <v>0</v>
      </c>
      <c r="D15" s="10">
        <f t="shared" ref="D15" si="2">B15*1.05</f>
        <v>0</v>
      </c>
      <c r="E15" s="28">
        <f t="shared" si="1"/>
        <v>0</v>
      </c>
      <c r="F15" s="30">
        <f t="shared" si="0"/>
        <v>0</v>
      </c>
    </row>
    <row r="16" spans="1:6" x14ac:dyDescent="0.25">
      <c r="A16" s="9" t="s">
        <v>23</v>
      </c>
      <c r="B16" s="26">
        <v>100</v>
      </c>
      <c r="C16" s="24">
        <v>0</v>
      </c>
      <c r="D16" s="10">
        <v>250</v>
      </c>
      <c r="E16" s="28">
        <v>250</v>
      </c>
      <c r="F16" s="30">
        <v>250</v>
      </c>
    </row>
    <row r="17" spans="1:6" x14ac:dyDescent="0.25">
      <c r="A17" s="9" t="s">
        <v>24</v>
      </c>
      <c r="B17" s="26">
        <v>110</v>
      </c>
      <c r="C17" s="24">
        <v>0</v>
      </c>
      <c r="D17" s="10">
        <v>110</v>
      </c>
      <c r="E17" s="28">
        <v>110</v>
      </c>
      <c r="F17" s="30">
        <v>110</v>
      </c>
    </row>
    <row r="18" spans="1:6" x14ac:dyDescent="0.25">
      <c r="A18" s="9" t="s">
        <v>25</v>
      </c>
      <c r="B18" s="26">
        <v>90</v>
      </c>
      <c r="C18" s="24">
        <v>0</v>
      </c>
      <c r="D18" s="10">
        <v>100</v>
      </c>
      <c r="E18" s="28">
        <v>100</v>
      </c>
      <c r="F18" s="30">
        <v>100</v>
      </c>
    </row>
    <row r="19" spans="1:6" x14ac:dyDescent="0.25">
      <c r="A19" s="9" t="s">
        <v>26</v>
      </c>
      <c r="B19" s="26">
        <v>70</v>
      </c>
      <c r="C19" s="24">
        <v>0</v>
      </c>
      <c r="D19" s="10">
        <v>80</v>
      </c>
      <c r="E19" s="28">
        <v>80</v>
      </c>
      <c r="F19" s="30">
        <v>80</v>
      </c>
    </row>
    <row r="20" spans="1:6" x14ac:dyDescent="0.25">
      <c r="A20" s="9" t="s">
        <v>27</v>
      </c>
      <c r="B20" s="26">
        <v>40</v>
      </c>
      <c r="C20" s="24">
        <v>36</v>
      </c>
      <c r="D20" s="10">
        <v>40</v>
      </c>
      <c r="E20" s="28">
        <v>40</v>
      </c>
      <c r="F20" s="30">
        <v>40</v>
      </c>
    </row>
    <row r="21" spans="1:6" x14ac:dyDescent="0.25">
      <c r="A21" s="9" t="s">
        <v>28</v>
      </c>
      <c r="B21" s="26">
        <v>400</v>
      </c>
      <c r="C21" s="24">
        <v>0</v>
      </c>
      <c r="D21" s="10">
        <v>400</v>
      </c>
      <c r="E21" s="28">
        <v>400</v>
      </c>
      <c r="F21" s="30">
        <v>400</v>
      </c>
    </row>
    <row r="22" spans="1:6" x14ac:dyDescent="0.25">
      <c r="A22" s="9" t="s">
        <v>29</v>
      </c>
      <c r="B22" s="26">
        <v>500</v>
      </c>
      <c r="C22" s="24">
        <v>369.08</v>
      </c>
      <c r="D22" s="10">
        <v>500</v>
      </c>
      <c r="E22" s="28">
        <v>500</v>
      </c>
      <c r="F22" s="30">
        <v>500</v>
      </c>
    </row>
    <row r="23" spans="1:6" x14ac:dyDescent="0.25">
      <c r="A23" s="9" t="s">
        <v>30</v>
      </c>
      <c r="B23" s="26">
        <v>500</v>
      </c>
      <c r="C23" s="24">
        <v>0</v>
      </c>
      <c r="D23" s="10">
        <v>250</v>
      </c>
      <c r="E23" s="28">
        <v>250</v>
      </c>
      <c r="F23" s="30">
        <v>250</v>
      </c>
    </row>
    <row r="24" spans="1:6" x14ac:dyDescent="0.25">
      <c r="A24" s="9" t="s">
        <v>33</v>
      </c>
      <c r="B24" s="26">
        <v>750</v>
      </c>
      <c r="C24" s="24">
        <v>50</v>
      </c>
      <c r="D24" s="10">
        <v>750</v>
      </c>
      <c r="E24" s="28">
        <v>750</v>
      </c>
      <c r="F24" s="30">
        <v>750</v>
      </c>
    </row>
    <row r="25" spans="1:6" x14ac:dyDescent="0.25">
      <c r="A25" s="9" t="s">
        <v>34</v>
      </c>
      <c r="B25" s="26">
        <v>190</v>
      </c>
      <c r="C25" s="24">
        <v>190.97</v>
      </c>
      <c r="D25" s="10">
        <v>250</v>
      </c>
      <c r="E25" s="28">
        <v>250</v>
      </c>
      <c r="F25" s="30">
        <v>250</v>
      </c>
    </row>
    <row r="26" spans="1:6" x14ac:dyDescent="0.25">
      <c r="A26" s="9" t="s">
        <v>35</v>
      </c>
      <c r="B26" s="26">
        <v>0</v>
      </c>
      <c r="C26" s="24">
        <v>0</v>
      </c>
      <c r="D26" s="10">
        <v>200</v>
      </c>
      <c r="E26" s="28">
        <v>200</v>
      </c>
      <c r="F26" s="30">
        <v>200</v>
      </c>
    </row>
    <row r="27" spans="1:6" x14ac:dyDescent="0.25">
      <c r="A27" s="9" t="s">
        <v>37</v>
      </c>
      <c r="B27" s="26">
        <v>300</v>
      </c>
      <c r="C27" s="24">
        <v>0</v>
      </c>
      <c r="D27" s="10">
        <v>300</v>
      </c>
      <c r="E27" s="28">
        <v>300</v>
      </c>
      <c r="F27" s="30">
        <v>300</v>
      </c>
    </row>
    <row r="28" spans="1:6" x14ac:dyDescent="0.25">
      <c r="A28" s="12" t="s">
        <v>38</v>
      </c>
      <c r="B28" s="27">
        <v>120</v>
      </c>
      <c r="C28" s="25">
        <v>112</v>
      </c>
      <c r="D28" s="10">
        <v>140</v>
      </c>
      <c r="E28" s="28">
        <v>140</v>
      </c>
      <c r="F28" s="30">
        <v>140</v>
      </c>
    </row>
    <row r="29" spans="1:6" x14ac:dyDescent="0.25">
      <c r="A29" s="12" t="s">
        <v>39</v>
      </c>
      <c r="B29" s="27">
        <v>500</v>
      </c>
      <c r="C29" s="25">
        <v>236</v>
      </c>
      <c r="D29" s="10">
        <v>500</v>
      </c>
      <c r="E29" s="28">
        <v>500</v>
      </c>
      <c r="F29" s="30">
        <v>500</v>
      </c>
    </row>
    <row r="30" spans="1:6" x14ac:dyDescent="0.25">
      <c r="A30" s="12" t="s">
        <v>54</v>
      </c>
      <c r="B30" s="27"/>
      <c r="C30" s="25"/>
      <c r="D30" s="10">
        <v>250</v>
      </c>
      <c r="E30" s="28">
        <v>250</v>
      </c>
      <c r="F30" s="30">
        <v>250</v>
      </c>
    </row>
    <row r="31" spans="1:6" x14ac:dyDescent="0.25">
      <c r="A31" s="12" t="s">
        <v>42</v>
      </c>
      <c r="B31" s="27">
        <v>750</v>
      </c>
      <c r="C31" s="25">
        <v>0</v>
      </c>
      <c r="D31" s="10">
        <v>250</v>
      </c>
      <c r="E31" s="28">
        <v>250</v>
      </c>
      <c r="F31" s="30">
        <v>250</v>
      </c>
    </row>
    <row r="32" spans="1:6" x14ac:dyDescent="0.25">
      <c r="A32" s="12" t="s">
        <v>43</v>
      </c>
      <c r="B32" s="27">
        <v>250</v>
      </c>
      <c r="C32" s="25">
        <v>225</v>
      </c>
      <c r="D32" s="14">
        <v>250</v>
      </c>
      <c r="E32" s="28">
        <v>250</v>
      </c>
      <c r="F32" s="30">
        <v>250</v>
      </c>
    </row>
    <row r="33" spans="1:6" x14ac:dyDescent="0.25">
      <c r="A33" s="9" t="s">
        <v>44</v>
      </c>
      <c r="B33" s="26">
        <f>SUM(B4:B32)</f>
        <v>11345</v>
      </c>
      <c r="C33" s="24">
        <f>SUM(C4:C32)</f>
        <v>5409.0999999999995</v>
      </c>
      <c r="D33" s="10">
        <f>SUM(D4:D32)</f>
        <v>11780</v>
      </c>
      <c r="E33" s="10">
        <f>SUM(E4:E32)</f>
        <v>12016.6</v>
      </c>
      <c r="F33" s="29">
        <f>SUM(F4:F32)</f>
        <v>12262.663999999999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13" workbookViewId="0">
      <selection activeCell="G31" sqref="G31"/>
    </sheetView>
  </sheetViews>
  <sheetFormatPr defaultRowHeight="15.75" x14ac:dyDescent="0.25"/>
  <cols>
    <col min="1" max="1" width="27.125" customWidth="1"/>
    <col min="2" max="2" width="11.25" customWidth="1"/>
    <col min="3" max="3" width="10.25" style="57" customWidth="1"/>
    <col min="4" max="4" width="9.25" style="57" customWidth="1"/>
    <col min="5" max="5" width="8.625" style="57" customWidth="1"/>
    <col min="6" max="6" width="8.5" style="53" customWidth="1"/>
    <col min="7" max="7" width="21.75" customWidth="1"/>
  </cols>
  <sheetData>
    <row r="1" spans="1:7" x14ac:dyDescent="0.25">
      <c r="A1" s="43"/>
      <c r="B1" s="43"/>
      <c r="C1" s="56"/>
      <c r="D1" s="56"/>
    </row>
    <row r="2" spans="1:7" ht="31.5" x14ac:dyDescent="0.25">
      <c r="A2" s="46" t="s">
        <v>85</v>
      </c>
      <c r="B2" s="45" t="s">
        <v>3</v>
      </c>
      <c r="C2" s="58"/>
      <c r="D2" s="59"/>
      <c r="E2" s="60"/>
      <c r="F2" s="74"/>
      <c r="G2" s="52"/>
    </row>
    <row r="3" spans="1:7" s="43" customFormat="1" ht="33" customHeight="1" x14ac:dyDescent="0.25">
      <c r="A3" s="44" t="s">
        <v>5</v>
      </c>
      <c r="B3" s="51" t="s">
        <v>56</v>
      </c>
      <c r="C3" s="61" t="s">
        <v>57</v>
      </c>
      <c r="D3" s="62" t="s">
        <v>58</v>
      </c>
      <c r="E3" s="63" t="s">
        <v>73</v>
      </c>
      <c r="F3" s="75" t="s">
        <v>59</v>
      </c>
      <c r="G3" s="50" t="s">
        <v>60</v>
      </c>
    </row>
    <row r="4" spans="1:7" x14ac:dyDescent="0.25">
      <c r="A4" s="36" t="s">
        <v>11</v>
      </c>
      <c r="B4" s="47">
        <v>4900</v>
      </c>
      <c r="C4" s="64">
        <v>1931</v>
      </c>
      <c r="D4" s="64">
        <f>B4-C4</f>
        <v>2969</v>
      </c>
      <c r="E4" s="65"/>
      <c r="F4" s="54"/>
      <c r="G4" s="49" t="s">
        <v>84</v>
      </c>
    </row>
    <row r="5" spans="1:7" x14ac:dyDescent="0.25">
      <c r="A5" s="9" t="s">
        <v>12</v>
      </c>
      <c r="B5" s="48">
        <v>160</v>
      </c>
      <c r="C5" s="64">
        <v>151.4</v>
      </c>
      <c r="D5" s="64">
        <v>212.2</v>
      </c>
      <c r="E5" s="65">
        <v>363.6</v>
      </c>
      <c r="F5" s="54">
        <f>B5-E5</f>
        <v>-203.60000000000002</v>
      </c>
      <c r="G5" s="49" t="s">
        <v>84</v>
      </c>
    </row>
    <row r="6" spans="1:7" x14ac:dyDescent="0.25">
      <c r="A6" s="9" t="s">
        <v>13</v>
      </c>
      <c r="B6" s="48">
        <v>240</v>
      </c>
      <c r="C6" s="64">
        <v>148.78</v>
      </c>
      <c r="D6" s="64">
        <f>(B6-C6)</f>
        <v>91.22</v>
      </c>
      <c r="E6" s="65"/>
      <c r="F6" s="54"/>
      <c r="G6" s="77" t="s">
        <v>78</v>
      </c>
    </row>
    <row r="7" spans="1:7" x14ac:dyDescent="0.25">
      <c r="A7" s="9" t="s">
        <v>14</v>
      </c>
      <c r="B7" s="48">
        <v>60</v>
      </c>
      <c r="C7" s="64">
        <v>29.7</v>
      </c>
      <c r="D7" s="64">
        <f>B7-C7</f>
        <v>30.3</v>
      </c>
      <c r="E7" s="65"/>
      <c r="F7" s="54"/>
      <c r="G7" s="49" t="s">
        <v>83</v>
      </c>
    </row>
    <row r="8" spans="1:7" x14ac:dyDescent="0.25">
      <c r="A8" s="9" t="s">
        <v>15</v>
      </c>
      <c r="B8" s="48">
        <v>60</v>
      </c>
      <c r="C8" s="64">
        <v>48.15</v>
      </c>
      <c r="D8" s="64">
        <f>B8-C8</f>
        <v>11.850000000000001</v>
      </c>
      <c r="E8" s="65"/>
      <c r="F8" s="54"/>
      <c r="G8" s="49" t="s">
        <v>82</v>
      </c>
    </row>
    <row r="9" spans="1:7" x14ac:dyDescent="0.25">
      <c r="A9" s="9" t="s">
        <v>16</v>
      </c>
      <c r="B9" s="48">
        <v>250</v>
      </c>
      <c r="C9" s="64">
        <v>250</v>
      </c>
      <c r="D9" s="64">
        <f>B9-C9</f>
        <v>0</v>
      </c>
      <c r="E9" s="65">
        <v>0</v>
      </c>
      <c r="F9" s="54">
        <v>0</v>
      </c>
      <c r="G9" s="49" t="s">
        <v>76</v>
      </c>
    </row>
    <row r="10" spans="1:7" x14ac:dyDescent="0.25">
      <c r="A10" s="9" t="s">
        <v>17</v>
      </c>
      <c r="B10" s="48">
        <v>360</v>
      </c>
      <c r="C10" s="64"/>
      <c r="D10" s="64"/>
      <c r="E10" s="65"/>
      <c r="F10" s="54"/>
      <c r="G10" s="49"/>
    </row>
    <row r="11" spans="1:7" x14ac:dyDescent="0.25">
      <c r="A11" s="9" t="s">
        <v>18</v>
      </c>
      <c r="B11" s="48">
        <v>340</v>
      </c>
      <c r="C11" s="64">
        <v>429.76</v>
      </c>
      <c r="D11" s="64">
        <v>429.76</v>
      </c>
      <c r="E11" s="65">
        <v>429.76</v>
      </c>
      <c r="F11" s="54">
        <f>B11-E11</f>
        <v>-89.759999999999991</v>
      </c>
      <c r="G11" s="49" t="s">
        <v>86</v>
      </c>
    </row>
    <row r="12" spans="1:7" x14ac:dyDescent="0.25">
      <c r="A12" s="9" t="s">
        <v>19</v>
      </c>
      <c r="B12" s="48">
        <v>480</v>
      </c>
      <c r="C12" s="64"/>
      <c r="D12" s="64"/>
      <c r="E12" s="65"/>
      <c r="F12" s="54"/>
      <c r="G12" s="49"/>
    </row>
    <row r="13" spans="1:7" x14ac:dyDescent="0.25">
      <c r="A13" s="9" t="s">
        <v>20</v>
      </c>
      <c r="B13" s="48">
        <v>35</v>
      </c>
      <c r="C13" s="64">
        <v>35</v>
      </c>
      <c r="D13" s="64">
        <v>35</v>
      </c>
      <c r="E13" s="65">
        <v>35</v>
      </c>
      <c r="F13" s="54">
        <v>0</v>
      </c>
      <c r="G13" s="49" t="s">
        <v>87</v>
      </c>
    </row>
    <row r="14" spans="1:7" x14ac:dyDescent="0.25">
      <c r="A14" s="9" t="s">
        <v>21</v>
      </c>
      <c r="B14" s="48">
        <v>275</v>
      </c>
      <c r="C14" s="64">
        <v>300</v>
      </c>
      <c r="D14" s="64">
        <v>0</v>
      </c>
      <c r="E14" s="65">
        <v>300</v>
      </c>
      <c r="F14" s="54">
        <f>B14-C14</f>
        <v>-25</v>
      </c>
      <c r="G14" s="49"/>
    </row>
    <row r="15" spans="1:7" x14ac:dyDescent="0.25">
      <c r="A15" s="9" t="s">
        <v>22</v>
      </c>
      <c r="B15" s="48">
        <v>0</v>
      </c>
      <c r="C15" s="64">
        <v>0</v>
      </c>
      <c r="D15" s="64">
        <v>0</v>
      </c>
      <c r="E15" s="65">
        <v>0</v>
      </c>
      <c r="F15" s="54">
        <v>0</v>
      </c>
      <c r="G15" s="49"/>
    </row>
    <row r="16" spans="1:7" x14ac:dyDescent="0.25">
      <c r="A16" s="9" t="s">
        <v>23</v>
      </c>
      <c r="B16" s="48">
        <v>250</v>
      </c>
      <c r="C16" s="64"/>
      <c r="D16" s="64"/>
      <c r="E16" s="65"/>
      <c r="F16" s="54"/>
      <c r="G16" s="49"/>
    </row>
    <row r="17" spans="1:7" x14ac:dyDescent="0.25">
      <c r="A17" s="9" t="s">
        <v>24</v>
      </c>
      <c r="B17" s="48">
        <v>110</v>
      </c>
      <c r="C17" s="64"/>
      <c r="D17" s="64"/>
      <c r="E17" s="65"/>
      <c r="F17" s="54"/>
      <c r="G17" s="49"/>
    </row>
    <row r="18" spans="1:7" x14ac:dyDescent="0.25">
      <c r="A18" s="9" t="s">
        <v>25</v>
      </c>
      <c r="B18" s="48">
        <v>100</v>
      </c>
      <c r="C18" s="64"/>
      <c r="D18" s="64"/>
      <c r="E18" s="65"/>
      <c r="F18" s="54"/>
      <c r="G18" s="49"/>
    </row>
    <row r="19" spans="1:7" x14ac:dyDescent="0.25">
      <c r="A19" s="9" t="s">
        <v>26</v>
      </c>
      <c r="B19" s="48">
        <v>80</v>
      </c>
      <c r="C19" s="64"/>
      <c r="D19" s="64"/>
      <c r="E19" s="65"/>
      <c r="F19" s="54"/>
      <c r="G19" s="49"/>
    </row>
    <row r="20" spans="1:7" x14ac:dyDescent="0.25">
      <c r="A20" s="9" t="s">
        <v>27</v>
      </c>
      <c r="B20" s="48">
        <v>40</v>
      </c>
      <c r="C20" s="64">
        <v>36</v>
      </c>
      <c r="D20" s="64">
        <v>0</v>
      </c>
      <c r="E20" s="65">
        <v>36</v>
      </c>
      <c r="F20" s="54">
        <f>B20-E20</f>
        <v>4</v>
      </c>
      <c r="G20" s="49"/>
    </row>
    <row r="21" spans="1:7" x14ac:dyDescent="0.25">
      <c r="A21" s="9" t="s">
        <v>28</v>
      </c>
      <c r="B21" s="48">
        <v>400</v>
      </c>
      <c r="C21" s="64"/>
      <c r="D21" s="64"/>
      <c r="E21" s="65"/>
      <c r="F21" s="54"/>
      <c r="G21" s="49"/>
    </row>
    <row r="22" spans="1:7" x14ac:dyDescent="0.25">
      <c r="A22" s="9" t="s">
        <v>29</v>
      </c>
      <c r="B22" s="48">
        <v>500</v>
      </c>
      <c r="C22" s="64"/>
      <c r="D22" s="64"/>
      <c r="E22" s="65"/>
      <c r="F22" s="54"/>
      <c r="G22" s="49"/>
    </row>
    <row r="23" spans="1:7" x14ac:dyDescent="0.25">
      <c r="A23" s="9" t="s">
        <v>30</v>
      </c>
      <c r="B23" s="48">
        <v>250</v>
      </c>
      <c r="C23" s="64"/>
      <c r="D23" s="64"/>
      <c r="E23" s="65"/>
      <c r="F23" s="54"/>
      <c r="G23" s="49"/>
    </row>
    <row r="24" spans="1:7" x14ac:dyDescent="0.25">
      <c r="A24" s="9" t="s">
        <v>33</v>
      </c>
      <c r="B24" s="48">
        <v>750</v>
      </c>
      <c r="C24" s="64">
        <v>188.74</v>
      </c>
      <c r="D24" s="64">
        <f>B24-C24</f>
        <v>561.26</v>
      </c>
      <c r="E24" s="65"/>
      <c r="F24" s="54"/>
      <c r="G24" s="49" t="s">
        <v>88</v>
      </c>
    </row>
    <row r="25" spans="1:7" x14ac:dyDescent="0.25">
      <c r="A25" s="9" t="s">
        <v>34</v>
      </c>
      <c r="B25" s="48">
        <v>250</v>
      </c>
      <c r="C25" s="64">
        <v>8.49</v>
      </c>
      <c r="D25" s="64">
        <f>B25-C25</f>
        <v>241.51</v>
      </c>
      <c r="E25" s="65"/>
      <c r="F25" s="54"/>
      <c r="G25" s="49" t="s">
        <v>75</v>
      </c>
    </row>
    <row r="26" spans="1:7" x14ac:dyDescent="0.25">
      <c r="A26" s="9" t="s">
        <v>35</v>
      </c>
      <c r="B26" s="48">
        <v>200</v>
      </c>
      <c r="C26" s="64"/>
      <c r="D26" s="64"/>
      <c r="E26" s="65"/>
      <c r="F26" s="54"/>
      <c r="G26" s="49"/>
    </row>
    <row r="27" spans="1:7" x14ac:dyDescent="0.25">
      <c r="A27" s="9" t="s">
        <v>37</v>
      </c>
      <c r="B27" s="48">
        <v>300</v>
      </c>
      <c r="C27" s="64"/>
      <c r="D27" s="64"/>
      <c r="E27" s="65"/>
      <c r="F27" s="54"/>
      <c r="G27" s="49"/>
    </row>
    <row r="28" spans="1:7" x14ac:dyDescent="0.25">
      <c r="A28" s="12" t="s">
        <v>38</v>
      </c>
      <c r="B28" s="48">
        <v>140</v>
      </c>
      <c r="C28" s="64"/>
      <c r="D28" s="64"/>
      <c r="E28" s="65"/>
      <c r="F28" s="54"/>
      <c r="G28" s="49"/>
    </row>
    <row r="29" spans="1:7" x14ac:dyDescent="0.25">
      <c r="A29" s="12" t="s">
        <v>39</v>
      </c>
      <c r="B29" s="48">
        <v>500</v>
      </c>
      <c r="C29" s="64">
        <v>315</v>
      </c>
      <c r="D29" s="64">
        <f>B29-C29</f>
        <v>185</v>
      </c>
      <c r="E29" s="65"/>
      <c r="F29" s="54"/>
      <c r="G29" s="49" t="s">
        <v>77</v>
      </c>
    </row>
    <row r="30" spans="1:7" x14ac:dyDescent="0.25">
      <c r="A30" s="12" t="s">
        <v>54</v>
      </c>
      <c r="B30" s="48">
        <v>250</v>
      </c>
      <c r="C30" s="64"/>
      <c r="D30" s="64"/>
      <c r="E30" s="65"/>
      <c r="F30" s="54"/>
      <c r="G30" s="49"/>
    </row>
    <row r="31" spans="1:7" x14ac:dyDescent="0.25">
      <c r="A31" s="12" t="s">
        <v>42</v>
      </c>
      <c r="B31" s="48">
        <v>250</v>
      </c>
      <c r="C31" s="64">
        <v>250</v>
      </c>
      <c r="D31" s="64">
        <v>250</v>
      </c>
      <c r="E31" s="65" t="s">
        <v>89</v>
      </c>
      <c r="F31" s="54">
        <v>0</v>
      </c>
      <c r="G31" s="49" t="s">
        <v>90</v>
      </c>
    </row>
    <row r="32" spans="1:7" x14ac:dyDescent="0.25">
      <c r="A32" s="12" t="s">
        <v>55</v>
      </c>
      <c r="B32" s="48">
        <v>250</v>
      </c>
      <c r="C32" s="64"/>
      <c r="D32" s="64"/>
      <c r="E32" s="65"/>
      <c r="F32" s="54"/>
      <c r="G32" s="49"/>
    </row>
    <row r="33" spans="1:7" x14ac:dyDescent="0.25">
      <c r="A33" s="9" t="s">
        <v>44</v>
      </c>
      <c r="B33" s="48">
        <f>SUM(B4:B32)</f>
        <v>11780</v>
      </c>
      <c r="C33" s="66">
        <f>SUM(C4:C32)</f>
        <v>4122.0199999999995</v>
      </c>
      <c r="D33" s="67"/>
      <c r="E33" s="65"/>
      <c r="F33" s="54"/>
      <c r="G33" s="49"/>
    </row>
    <row r="35" spans="1:7" x14ac:dyDescent="0.25">
      <c r="A35" s="55" t="s">
        <v>66</v>
      </c>
      <c r="B35" s="49"/>
      <c r="C35" s="65"/>
      <c r="D35" s="65"/>
      <c r="E35" s="65"/>
      <c r="F35" s="54"/>
      <c r="G35" s="49"/>
    </row>
    <row r="36" spans="1:7" x14ac:dyDescent="0.25">
      <c r="A36" s="49" t="s">
        <v>61</v>
      </c>
      <c r="B36" s="49" t="s">
        <v>62</v>
      </c>
      <c r="C36" s="65"/>
      <c r="D36" s="65" t="s">
        <v>63</v>
      </c>
      <c r="E36" s="65"/>
      <c r="F36" s="54" t="s">
        <v>60</v>
      </c>
      <c r="G36" s="49"/>
    </row>
    <row r="37" spans="1:7" x14ac:dyDescent="0.25">
      <c r="A37" s="49" t="s">
        <v>64</v>
      </c>
      <c r="B37" s="54">
        <v>4500</v>
      </c>
      <c r="C37" s="65"/>
      <c r="D37" s="65" t="s">
        <v>67</v>
      </c>
      <c r="E37" s="65"/>
      <c r="F37" s="54" t="s">
        <v>65</v>
      </c>
      <c r="G37" s="49"/>
    </row>
    <row r="38" spans="1:7" x14ac:dyDescent="0.25">
      <c r="A38" s="49" t="s">
        <v>79</v>
      </c>
      <c r="B38" s="54">
        <v>1547.48</v>
      </c>
      <c r="C38" s="65"/>
      <c r="D38" s="65" t="s">
        <v>81</v>
      </c>
      <c r="E38" s="65"/>
      <c r="F38" s="54" t="s">
        <v>80</v>
      </c>
      <c r="G38" s="49"/>
    </row>
    <row r="39" spans="1:7" x14ac:dyDescent="0.25">
      <c r="A39" s="68" t="s">
        <v>70</v>
      </c>
      <c r="B39" s="69"/>
      <c r="C39" s="70"/>
      <c r="D39" s="70"/>
      <c r="E39" s="70"/>
      <c r="F39" s="76"/>
      <c r="G39" s="71"/>
    </row>
    <row r="40" spans="1:7" x14ac:dyDescent="0.25">
      <c r="A40" s="72"/>
      <c r="B40" s="69"/>
      <c r="C40" s="73">
        <v>250</v>
      </c>
      <c r="D40" s="73" t="s">
        <v>71</v>
      </c>
      <c r="E40" s="73"/>
      <c r="F40" s="69" t="s">
        <v>72</v>
      </c>
      <c r="G40" s="72"/>
    </row>
    <row r="41" spans="1:7" x14ac:dyDescent="0.25">
      <c r="A41" s="72"/>
      <c r="B41" s="69"/>
      <c r="C41" s="73">
        <v>8836.7999999999993</v>
      </c>
      <c r="D41" s="73" t="s">
        <v>68</v>
      </c>
      <c r="E41" s="73"/>
      <c r="F41" s="69" t="s">
        <v>69</v>
      </c>
      <c r="G41" s="72"/>
    </row>
    <row r="42" spans="1:7" x14ac:dyDescent="0.25">
      <c r="B42" s="49"/>
      <c r="C42" s="65">
        <f>SUM(C40:C41)</f>
        <v>9086.7999999999993</v>
      </c>
      <c r="D42" s="65"/>
      <c r="E42" s="65"/>
      <c r="F42" s="54"/>
      <c r="G42" s="49"/>
    </row>
    <row r="43" spans="1:7" x14ac:dyDescent="0.25">
      <c r="A43" s="55" t="s">
        <v>74</v>
      </c>
      <c r="B43" s="49"/>
      <c r="C43" s="65">
        <f>(C33+C42)</f>
        <v>13208.82</v>
      </c>
      <c r="D43" s="65"/>
      <c r="E43" s="65"/>
      <c r="F43" s="54"/>
      <c r="G43" s="49"/>
    </row>
    <row r="44" spans="1:7" x14ac:dyDescent="0.25">
      <c r="A44" s="49"/>
      <c r="B44" s="49"/>
      <c r="C44" s="65"/>
      <c r="D44" s="65"/>
      <c r="E44" s="65"/>
      <c r="F44" s="54"/>
      <c r="G44" s="49"/>
    </row>
  </sheetData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3yr_budget</vt:lpstr>
      <vt:lpstr>23-24 To present</vt:lpstr>
      <vt:lpstr> 2024-25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&lt;clerk@bredenburygroup-pc.gov.uk&gt;</dc:creator>
  <cp:lastModifiedBy>Vicky Hancock</cp:lastModifiedBy>
  <cp:revision/>
  <cp:lastPrinted>2024-06-24T12:12:56Z</cp:lastPrinted>
  <dcterms:created xsi:type="dcterms:W3CDTF">2020-10-24T14:38:32Z</dcterms:created>
  <dcterms:modified xsi:type="dcterms:W3CDTF">2024-08-14T10:17:18Z</dcterms:modified>
</cp:coreProperties>
</file>